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775"/>
  </bookViews>
  <sheets>
    <sheet name="SKLAD PL ZOO" sheetId="2" r:id="rId1"/>
  </sheets>
  <calcPr calcId="145621" iterateCount="1"/>
</workbook>
</file>

<file path=xl/calcChain.xml><?xml version="1.0" encoding="utf-8"?>
<calcChain xmlns="http://schemas.openxmlformats.org/spreadsheetml/2006/main">
  <c r="G7" i="2" l="1"/>
  <c r="H29" i="2"/>
  <c r="AU7" i="2" l="1"/>
  <c r="G9" i="2" l="1"/>
  <c r="G10" i="2"/>
  <c r="J29" i="2" l="1"/>
  <c r="K29" i="2"/>
  <c r="H27" i="2" l="1"/>
  <c r="H28" i="2"/>
  <c r="G28" i="2" s="1"/>
  <c r="I29" i="2"/>
  <c r="G27" i="2" l="1"/>
  <c r="H8" i="2" l="1"/>
  <c r="G8" i="2" l="1"/>
  <c r="H5" i="2" l="1"/>
  <c r="H4" i="2"/>
  <c r="G4" i="2" s="1"/>
  <c r="AU5" i="2" l="1"/>
  <c r="G5" i="2"/>
  <c r="AU4" i="2"/>
  <c r="AU28" i="2"/>
  <c r="AU27" i="2"/>
  <c r="H25" i="2"/>
  <c r="H24" i="2"/>
  <c r="H23" i="2"/>
  <c r="H22" i="2"/>
  <c r="G22" i="2" s="1"/>
  <c r="H20" i="2"/>
  <c r="H19" i="2"/>
  <c r="H18" i="2"/>
  <c r="H17" i="2"/>
  <c r="H15" i="2"/>
  <c r="H14" i="2"/>
  <c r="G14" i="2" s="1"/>
  <c r="H13" i="2"/>
  <c r="H12" i="2"/>
  <c r="G12" i="2" s="1"/>
  <c r="AU10" i="2"/>
  <c r="AU9" i="2"/>
  <c r="AU8" i="2"/>
  <c r="G17" i="2" l="1"/>
  <c r="AU23" i="2"/>
  <c r="G23" i="2"/>
  <c r="AU13" i="2"/>
  <c r="G13" i="2"/>
  <c r="AU19" i="2"/>
  <c r="G19" i="2"/>
  <c r="AU24" i="2"/>
  <c r="G24" i="2"/>
  <c r="AU25" i="2"/>
  <c r="G25" i="2"/>
  <c r="AU15" i="2"/>
  <c r="G15" i="2"/>
  <c r="AU20" i="2"/>
  <c r="G20" i="2"/>
  <c r="AU18" i="2"/>
  <c r="G18" i="2"/>
  <c r="AU12" i="2"/>
  <c r="AU22" i="2"/>
  <c r="AU14" i="2"/>
  <c r="AU17" i="2"/>
  <c r="G29" i="2" l="1"/>
  <c r="AU29" i="2"/>
</calcChain>
</file>

<file path=xl/sharedStrings.xml><?xml version="1.0" encoding="utf-8"?>
<sst xmlns="http://schemas.openxmlformats.org/spreadsheetml/2006/main" count="353" uniqueCount="94">
  <si>
    <t>Panda červená</t>
  </si>
  <si>
    <t>CZ - ZOO Olomouc</t>
  </si>
  <si>
    <t>Žirafa Rothschildova</t>
  </si>
  <si>
    <t>CZ - ZOO Plzeň</t>
  </si>
  <si>
    <t>Tygr ussurijský</t>
  </si>
  <si>
    <t>Krajta zelená</t>
  </si>
  <si>
    <t>1.</t>
  </si>
  <si>
    <t>2.</t>
  </si>
  <si>
    <t>3.</t>
  </si>
  <si>
    <t>4.</t>
  </si>
  <si>
    <t>Lev berberský</t>
  </si>
  <si>
    <t>Lemur kata</t>
  </si>
  <si>
    <t>Surikata</t>
  </si>
  <si>
    <t>CZ - ZOO Liberec</t>
  </si>
  <si>
    <t>PL - ZOO Wrocław</t>
  </si>
  <si>
    <t>Lemur katta</t>
  </si>
  <si>
    <t>Pandka ruda</t>
  </si>
  <si>
    <t>Žyrafa ugandyjska</t>
  </si>
  <si>
    <t>Tygrys syberyjski</t>
  </si>
  <si>
    <t>PL - ZOO Opole</t>
  </si>
  <si>
    <t>SKLAD</t>
  </si>
  <si>
    <t>FIA-RUŽ</t>
  </si>
  <si>
    <t>OKR-ZEL</t>
  </si>
  <si>
    <t>-</t>
  </si>
  <si>
    <t>ZEL-FIA</t>
  </si>
  <si>
    <t>CZ - ZOO Dvůr Králové n/L.</t>
  </si>
  <si>
    <t>HKK</t>
  </si>
  <si>
    <t>LBK</t>
  </si>
  <si>
    <t>WR</t>
  </si>
  <si>
    <t>OP</t>
  </si>
  <si>
    <t>ZEL-FIAL</t>
  </si>
  <si>
    <t>OC</t>
  </si>
  <si>
    <t>PM</t>
  </si>
  <si>
    <t>2207
-52</t>
  </si>
  <si>
    <t>2207
-50</t>
  </si>
  <si>
    <t>2207
-104</t>
  </si>
  <si>
    <t>2207
-107</t>
  </si>
  <si>
    <t>2207
-94</t>
  </si>
  <si>
    <t>2207
-106</t>
  </si>
  <si>
    <t>2207
-53</t>
  </si>
  <si>
    <t>2207
-56</t>
  </si>
  <si>
    <t>2207
-57</t>
  </si>
  <si>
    <t>2207
-59</t>
  </si>
  <si>
    <t>2207
-62</t>
  </si>
  <si>
    <t>2207
-76</t>
  </si>
  <si>
    <t>2207
-101</t>
  </si>
  <si>
    <t>2207
-55</t>
  </si>
  <si>
    <t>2207
-81</t>
  </si>
  <si>
    <t>ks skladom</t>
  </si>
  <si>
    <t>KUSOV na predaj celkom =</t>
  </si>
  <si>
    <t>2207
-113</t>
  </si>
  <si>
    <t>2207
-123</t>
  </si>
  <si>
    <t>2207
-129</t>
  </si>
  <si>
    <t>2207
-130</t>
  </si>
  <si>
    <t>2207
-131</t>
  </si>
  <si>
    <t>2207
-136</t>
  </si>
  <si>
    <t>2207
-140</t>
  </si>
  <si>
    <t>2207
-48</t>
  </si>
  <si>
    <t>2207
-46</t>
  </si>
  <si>
    <t>2207
-30</t>
  </si>
  <si>
    <t>2207
-27</t>
  </si>
  <si>
    <t>2207
-15</t>
  </si>
  <si>
    <t>2207
-11</t>
  </si>
  <si>
    <t>2207
-4</t>
  </si>
  <si>
    <r>
      <rPr>
        <b/>
        <sz val="8"/>
        <color rgb="FFFF0000"/>
        <rFont val="Arial Narrow"/>
        <family val="2"/>
        <charset val="238"/>
      </rPr>
      <t>2.7.</t>
    </r>
    <r>
      <rPr>
        <b/>
        <sz val="8"/>
        <color theme="1"/>
        <rFont val="Arial Narrow"/>
        <family val="2"/>
        <charset val="238"/>
      </rPr>
      <t xml:space="preserve">
ŠTART</t>
    </r>
  </si>
  <si>
    <r>
      <rPr>
        <b/>
        <sz val="8"/>
        <color rgb="FFFF0000"/>
        <rFont val="Arial Narrow"/>
        <family val="2"/>
        <charset val="238"/>
      </rPr>
      <t>16.7.</t>
    </r>
    <r>
      <rPr>
        <b/>
        <sz val="8"/>
        <color theme="1"/>
        <rFont val="Arial Narrow"/>
        <family val="2"/>
        <charset val="238"/>
      </rPr>
      <t xml:space="preserve">
ŠTART</t>
    </r>
  </si>
  <si>
    <r>
      <rPr>
        <b/>
        <sz val="8"/>
        <color rgb="FFFF0000"/>
        <rFont val="Arial Narrow"/>
        <family val="2"/>
        <charset val="238"/>
      </rPr>
      <t>29.7.</t>
    </r>
    <r>
      <rPr>
        <b/>
        <sz val="8"/>
        <color theme="1"/>
        <rFont val="Arial Narrow"/>
        <family val="2"/>
        <charset val="238"/>
      </rPr>
      <t xml:space="preserve">
ŠTART</t>
    </r>
  </si>
  <si>
    <r>
      <rPr>
        <b/>
        <sz val="8"/>
        <color rgb="FFFF0000"/>
        <rFont val="Arial Narrow"/>
        <family val="2"/>
        <charset val="238"/>
      </rPr>
      <t>29.7.</t>
    </r>
    <r>
      <rPr>
        <b/>
        <sz val="8"/>
        <color theme="1"/>
        <rFont val="Arial Narrow"/>
        <family val="2"/>
        <charset val="238"/>
      </rPr>
      <t xml:space="preserve">
DOPL.</t>
    </r>
  </si>
  <si>
    <r>
      <rPr>
        <b/>
        <sz val="8"/>
        <color rgb="FFFF0000"/>
        <rFont val="Arial Narrow"/>
        <family val="2"/>
        <charset val="238"/>
      </rPr>
      <t>23.7.</t>
    </r>
    <r>
      <rPr>
        <b/>
        <sz val="8"/>
        <color theme="1"/>
        <rFont val="Arial Narrow"/>
        <family val="2"/>
        <charset val="238"/>
      </rPr>
      <t xml:space="preserve">
DOPL.</t>
    </r>
  </si>
  <si>
    <t>ΣΣ ks</t>
  </si>
  <si>
    <t>nakúp.</t>
  </si>
  <si>
    <t>2208
-22</t>
  </si>
  <si>
    <t>2208
-23</t>
  </si>
  <si>
    <t>2208
-25</t>
  </si>
  <si>
    <t>2208
-53</t>
  </si>
  <si>
    <t>2208
-58</t>
  </si>
  <si>
    <t>2208
-61</t>
  </si>
  <si>
    <t>2209
-48</t>
  </si>
  <si>
    <t>2209
-81</t>
  </si>
  <si>
    <t>OK</t>
  </si>
  <si>
    <t>14.</t>
  </si>
  <si>
    <t>10.</t>
  </si>
  <si>
    <t>2209
-08</t>
  </si>
  <si>
    <t>2210
-51</t>
  </si>
  <si>
    <t>2210
-70</t>
  </si>
  <si>
    <t>2210
-74</t>
  </si>
  <si>
    <t>2210
-110</t>
  </si>
  <si>
    <t>2211
-9</t>
  </si>
  <si>
    <t>2211
-71</t>
  </si>
  <si>
    <t>2211
-81</t>
  </si>
  <si>
    <t>2302
-5</t>
  </si>
  <si>
    <t>2302
-9</t>
  </si>
  <si>
    <t>2212
-1</t>
  </si>
  <si>
    <t>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</si>
</sst>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" fillId="0" borderId="5" xfId="0" applyFont="1" applyBorder="1"/>
    <xf numFmtId="0" fontId="6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8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1" fillId="0" borderId="17" xfId="0" applyFont="1" applyBorder="1"/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9" xfId="0" applyFont="1" applyBorder="1"/>
    <xf numFmtId="0" fontId="1" fillId="0" borderId="29" xfId="0" applyFont="1" applyBorder="1"/>
    <xf numFmtId="0" fontId="2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2" fillId="0" borderId="31" xfId="0" applyFont="1" applyBorder="1"/>
    <xf numFmtId="0" fontId="6" fillId="0" borderId="3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9" fillId="6" borderId="64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8" fillId="6" borderId="63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 vertical="center" wrapText="1"/>
    </xf>
    <xf numFmtId="0" fontId="9" fillId="6" borderId="68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9" fillId="6" borderId="77" xfId="0" applyFont="1" applyFill="1" applyBorder="1" applyAlignment="1">
      <alignment horizontal="center"/>
    </xf>
    <xf numFmtId="0" fontId="9" fillId="6" borderId="78" xfId="0" applyFont="1" applyFill="1" applyBorder="1" applyAlignment="1">
      <alignment horizontal="center"/>
    </xf>
    <xf numFmtId="0" fontId="14" fillId="6" borderId="78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8" fillId="9" borderId="4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9" borderId="46" xfId="0" applyFont="1" applyFill="1" applyBorder="1" applyAlignment="1">
      <alignment horizontal="center" vertical="center"/>
    </xf>
    <xf numFmtId="0" fontId="2" fillId="9" borderId="78" xfId="0" applyFont="1" applyFill="1" applyBorder="1" applyAlignment="1">
      <alignment horizontal="center"/>
    </xf>
    <xf numFmtId="0" fontId="2" fillId="9" borderId="79" xfId="0" applyFont="1" applyFill="1" applyBorder="1" applyAlignment="1">
      <alignment horizontal="center"/>
    </xf>
    <xf numFmtId="0" fontId="12" fillId="9" borderId="37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/>
    </xf>
    <xf numFmtId="0" fontId="7" fillId="0" borderId="0" xfId="0" applyFont="1" applyFill="1"/>
    <xf numFmtId="0" fontId="16" fillId="3" borderId="2" xfId="0" applyFont="1" applyFill="1" applyBorder="1" applyAlignment="1">
      <alignment horizontal="center" vertical="center" wrapText="1"/>
    </xf>
    <xf numFmtId="0" fontId="10" fillId="11" borderId="44" xfId="0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7" fillId="12" borderId="81" xfId="0" applyFont="1" applyFill="1" applyBorder="1" applyAlignment="1">
      <alignment horizontal="center" vertical="center"/>
    </xf>
    <xf numFmtId="0" fontId="7" fillId="12" borderId="82" xfId="0" applyFont="1" applyFill="1" applyBorder="1" applyAlignment="1">
      <alignment horizontal="center" vertical="center"/>
    </xf>
    <xf numFmtId="0" fontId="17" fillId="12" borderId="83" xfId="0" applyFont="1" applyFill="1" applyBorder="1" applyAlignment="1">
      <alignment horizontal="center"/>
    </xf>
    <xf numFmtId="0" fontId="17" fillId="12" borderId="84" xfId="0" applyFont="1" applyFill="1" applyBorder="1" applyAlignment="1">
      <alignment horizontal="center"/>
    </xf>
    <xf numFmtId="0" fontId="7" fillId="12" borderId="83" xfId="0" applyFont="1" applyFill="1" applyBorder="1" applyAlignment="1">
      <alignment horizontal="center"/>
    </xf>
    <xf numFmtId="0" fontId="7" fillId="12" borderId="84" xfId="0" applyFont="1" applyFill="1" applyBorder="1" applyAlignment="1">
      <alignment horizontal="center"/>
    </xf>
    <xf numFmtId="0" fontId="7" fillId="12" borderId="85" xfId="0" applyFont="1" applyFill="1" applyBorder="1" applyAlignment="1">
      <alignment horizontal="center" vertical="center"/>
    </xf>
    <xf numFmtId="0" fontId="17" fillId="12" borderId="8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6" fillId="10" borderId="51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6" fillId="10" borderId="50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8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3" fillId="11" borderId="44" xfId="0" applyFont="1" applyFill="1" applyBorder="1" applyAlignment="1">
      <alignment horizontal="center"/>
    </xf>
    <xf numFmtId="0" fontId="16" fillId="3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16" fillId="3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9" borderId="94" xfId="0" applyFont="1" applyFill="1" applyBorder="1" applyAlignment="1">
      <alignment horizontal="center" vertical="center"/>
    </xf>
    <xf numFmtId="0" fontId="6" fillId="9" borderId="95" xfId="0" applyFont="1" applyFill="1" applyBorder="1" applyAlignment="1">
      <alignment horizontal="center" vertical="center"/>
    </xf>
    <xf numFmtId="0" fontId="6" fillId="10" borderId="92" xfId="0" applyFont="1" applyFill="1" applyBorder="1" applyAlignment="1">
      <alignment horizontal="center"/>
    </xf>
    <xf numFmtId="0" fontId="6" fillId="2" borderId="93" xfId="0" applyFont="1" applyFill="1" applyBorder="1" applyAlignment="1">
      <alignment horizontal="center"/>
    </xf>
    <xf numFmtId="0" fontId="6" fillId="9" borderId="91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/>
    </xf>
    <xf numFmtId="0" fontId="6" fillId="2" borderId="96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2" borderId="97" xfId="0" applyFont="1" applyFill="1" applyBorder="1" applyAlignment="1">
      <alignment horizontal="center"/>
    </xf>
    <xf numFmtId="0" fontId="6" fillId="2" borderId="98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/>
    <xf numFmtId="0" fontId="1" fillId="0" borderId="57" xfId="0" applyFont="1" applyFill="1" applyBorder="1" applyAlignment="1"/>
    <xf numFmtId="0" fontId="7" fillId="0" borderId="100" xfId="0" applyFont="1" applyFill="1" applyBorder="1" applyAlignment="1">
      <alignment horizontal="center"/>
    </xf>
    <xf numFmtId="0" fontId="1" fillId="0" borderId="0" xfId="0" applyFont="1" applyBorder="1" applyAlignment="1"/>
    <xf numFmtId="0" fontId="6" fillId="3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/>
    </xf>
    <xf numFmtId="0" fontId="11" fillId="9" borderId="22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right"/>
    </xf>
    <xf numFmtId="0" fontId="9" fillId="2" borderId="99" xfId="0" applyFont="1" applyFill="1" applyBorder="1" applyAlignment="1">
      <alignment horizontal="right"/>
    </xf>
    <xf numFmtId="0" fontId="6" fillId="3" borderId="73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36" xfId="0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vertical="center"/>
    </xf>
    <xf numFmtId="0" fontId="11" fillId="9" borderId="23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right"/>
    </xf>
    <xf numFmtId="0" fontId="2" fillId="5" borderId="80" xfId="0" applyFont="1" applyFill="1" applyBorder="1" applyAlignment="1">
      <alignment horizontal="right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99FF"/>
      <color rgb="FFFFFF99"/>
      <color rgb="FFFF66FF"/>
      <color rgb="FF66FFFF"/>
      <color rgb="FF00FFCC"/>
      <color rgb="FF99FF33"/>
      <color rgb="FFFFFF66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B1:AW32"/>
  <sheetViews>
    <sheetView showGridLines="0" tabSelected="1" showOutlineSymbols="0" topLeftCell="E1" zoomScale="90" zoomScaleNormal="90" workbookViewId="0">
      <selection activeCell="AH15" sqref="AH15:AS15"/>
    </sheetView>
  </sheetViews>
  <sheetFormatPr defaultRowHeight="13.5" outlineLevelCol="1" x14ac:dyDescent="0.25"/>
  <cols>
    <col min="1" max="1" width="1.28515625" style="1" customWidth="1"/>
    <col min="2" max="2" width="2.42578125" style="1" bestFit="1" customWidth="1"/>
    <col min="3" max="3" width="3.42578125" style="2" bestFit="1" customWidth="1"/>
    <col min="4" max="4" width="4.42578125" style="2" bestFit="1" customWidth="1"/>
    <col min="5" max="5" width="6.7109375" style="4" bestFit="1" customWidth="1"/>
    <col min="6" max="6" width="16.28515625" style="1" bestFit="1" customWidth="1"/>
    <col min="7" max="7" width="6.7109375" style="38" bestFit="1" customWidth="1" outlineLevel="1"/>
    <col min="8" max="8" width="5.42578125" style="5" bestFit="1" customWidth="1"/>
    <col min="9" max="9" width="6.5703125" style="1" bestFit="1" customWidth="1"/>
    <col min="10" max="10" width="6.140625" style="1" bestFit="1" customWidth="1"/>
    <col min="11" max="11" width="7.42578125" style="1" bestFit="1" customWidth="1"/>
    <col min="12" max="12" width="6.140625" style="1" bestFit="1" customWidth="1"/>
    <col min="13" max="15" width="5.28515625" style="1" customWidth="1"/>
    <col min="16" max="16" width="6.85546875" style="1" customWidth="1"/>
    <col min="17" max="20" width="5.28515625" style="1" customWidth="1"/>
    <col min="21" max="21" width="4.28515625" style="1" bestFit="1" customWidth="1"/>
    <col min="22" max="45" width="5" style="1" customWidth="1"/>
    <col min="46" max="47" width="5.7109375" style="1" bestFit="1" customWidth="1"/>
    <col min="48" max="48" width="3.42578125" style="105" bestFit="1" customWidth="1"/>
    <col min="49" max="16384" width="9.140625" style="1"/>
  </cols>
  <sheetData>
    <row r="1" spans="2:48" ht="5.25" customHeight="1" x14ac:dyDescent="0.25"/>
    <row r="2" spans="2:48" s="6" customFormat="1" ht="13.5" customHeight="1" x14ac:dyDescent="0.2">
      <c r="B2" s="189" t="s">
        <v>1</v>
      </c>
      <c r="C2" s="190"/>
      <c r="D2" s="190"/>
      <c r="E2" s="190"/>
      <c r="F2" s="190"/>
      <c r="G2" s="58" t="s">
        <v>70</v>
      </c>
      <c r="H2" s="182" t="s">
        <v>64</v>
      </c>
      <c r="I2" s="178" t="s">
        <v>62</v>
      </c>
      <c r="J2" s="193" t="s">
        <v>61</v>
      </c>
      <c r="K2" s="172" t="s">
        <v>60</v>
      </c>
      <c r="L2" s="172" t="s">
        <v>59</v>
      </c>
      <c r="M2" s="184" t="s">
        <v>58</v>
      </c>
      <c r="N2" s="195" t="s">
        <v>34</v>
      </c>
      <c r="O2" s="180" t="s">
        <v>33</v>
      </c>
      <c r="P2" s="172" t="s">
        <v>35</v>
      </c>
      <c r="Q2" s="172" t="s">
        <v>36</v>
      </c>
      <c r="R2" s="172" t="s">
        <v>51</v>
      </c>
      <c r="S2" s="172" t="s">
        <v>71</v>
      </c>
      <c r="T2" s="172" t="s">
        <v>73</v>
      </c>
      <c r="U2" s="172" t="s">
        <v>75</v>
      </c>
      <c r="V2" s="172" t="s">
        <v>78</v>
      </c>
      <c r="W2" s="172" t="s">
        <v>83</v>
      </c>
      <c r="X2" s="172" t="s">
        <v>84</v>
      </c>
      <c r="Y2" s="184" t="s">
        <v>85</v>
      </c>
      <c r="Z2" s="153"/>
      <c r="AA2" s="99"/>
      <c r="AB2" s="99"/>
      <c r="AC2" s="102"/>
      <c r="AD2" s="102"/>
      <c r="AE2" s="102"/>
      <c r="AF2" s="102"/>
      <c r="AG2" s="119"/>
      <c r="AH2" s="119"/>
      <c r="AI2" s="119"/>
      <c r="AJ2" s="119"/>
      <c r="AK2" s="197"/>
      <c r="AL2" s="128"/>
      <c r="AM2" s="128"/>
      <c r="AN2" s="128"/>
      <c r="AO2" s="128"/>
      <c r="AP2" s="128"/>
      <c r="AQ2" s="165"/>
      <c r="AR2" s="165"/>
      <c r="AS2" s="128"/>
      <c r="AT2" s="201" t="s">
        <v>93</v>
      </c>
      <c r="AU2" s="199" t="s">
        <v>20</v>
      </c>
      <c r="AV2" s="109" t="s">
        <v>80</v>
      </c>
    </row>
    <row r="3" spans="2:48" s="33" customFormat="1" ht="14.25" customHeight="1" thickBot="1" x14ac:dyDescent="0.25">
      <c r="B3" s="174"/>
      <c r="C3" s="175"/>
      <c r="D3" s="175"/>
      <c r="E3" s="175"/>
      <c r="F3" s="175"/>
      <c r="G3" s="59" t="s">
        <v>69</v>
      </c>
      <c r="H3" s="183"/>
      <c r="I3" s="179"/>
      <c r="J3" s="194"/>
      <c r="K3" s="173"/>
      <c r="L3" s="173"/>
      <c r="M3" s="185"/>
      <c r="N3" s="196"/>
      <c r="O3" s="181"/>
      <c r="P3" s="173"/>
      <c r="Q3" s="173"/>
      <c r="R3" s="173"/>
      <c r="S3" s="173"/>
      <c r="T3" s="173"/>
      <c r="U3" s="173"/>
      <c r="V3" s="173"/>
      <c r="W3" s="173"/>
      <c r="X3" s="173"/>
      <c r="Y3" s="185"/>
      <c r="Z3" s="154"/>
      <c r="AA3" s="100"/>
      <c r="AB3" s="100"/>
      <c r="AC3" s="103"/>
      <c r="AD3" s="103"/>
      <c r="AE3" s="103"/>
      <c r="AF3" s="103"/>
      <c r="AG3" s="120"/>
      <c r="AH3" s="120"/>
      <c r="AI3" s="120"/>
      <c r="AJ3" s="120"/>
      <c r="AK3" s="198"/>
      <c r="AL3" s="129"/>
      <c r="AM3" s="129"/>
      <c r="AN3" s="129"/>
      <c r="AO3" s="129"/>
      <c r="AP3" s="129"/>
      <c r="AQ3" s="166"/>
      <c r="AR3" s="166"/>
      <c r="AS3" s="129"/>
      <c r="AT3" s="202"/>
      <c r="AU3" s="200"/>
      <c r="AV3" s="110" t="s">
        <v>81</v>
      </c>
    </row>
    <row r="4" spans="2:48" ht="17.25" thickTop="1" x14ac:dyDescent="0.3">
      <c r="B4" s="7" t="s">
        <v>6</v>
      </c>
      <c r="C4" s="8">
        <v>170</v>
      </c>
      <c r="D4" s="8" t="s">
        <v>31</v>
      </c>
      <c r="E4" s="9" t="s">
        <v>21</v>
      </c>
      <c r="F4" s="10" t="s">
        <v>0</v>
      </c>
      <c r="G4" s="60">
        <f t="shared" ref="G4:G5" si="0">H4</f>
        <v>16</v>
      </c>
      <c r="H4" s="70">
        <f>16</f>
        <v>16</v>
      </c>
      <c r="I4" s="83">
        <v>-1</v>
      </c>
      <c r="J4" s="21">
        <v>-1</v>
      </c>
      <c r="K4" s="11">
        <v>-1</v>
      </c>
      <c r="L4" s="11">
        <v>-1</v>
      </c>
      <c r="M4" s="42">
        <v>-1</v>
      </c>
      <c r="N4" s="81">
        <v>-1</v>
      </c>
      <c r="O4" s="21">
        <v>-1</v>
      </c>
      <c r="P4" s="11">
        <v>-1</v>
      </c>
      <c r="Q4" s="11">
        <v>-1</v>
      </c>
      <c r="R4" s="11">
        <v>-1</v>
      </c>
      <c r="S4" s="11">
        <v>-1</v>
      </c>
      <c r="T4" s="11">
        <v>-1</v>
      </c>
      <c r="U4" s="11">
        <v>-1</v>
      </c>
      <c r="V4" s="11">
        <v>-1</v>
      </c>
      <c r="W4" s="11">
        <v>-1</v>
      </c>
      <c r="X4" s="11">
        <v>-1</v>
      </c>
      <c r="Y4" s="152" t="s">
        <v>23</v>
      </c>
      <c r="Z4" s="155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23"/>
      <c r="AM4" s="123"/>
      <c r="AN4" s="123"/>
      <c r="AO4" s="123"/>
      <c r="AP4" s="123"/>
      <c r="AQ4" s="123"/>
      <c r="AR4" s="123"/>
      <c r="AS4" s="123"/>
      <c r="AT4" s="41" t="s">
        <v>23</v>
      </c>
      <c r="AU4" s="104">
        <f>SUM(H4:AT4)</f>
        <v>0</v>
      </c>
      <c r="AV4" s="111" t="s">
        <v>79</v>
      </c>
    </row>
    <row r="5" spans="2:48" ht="17.25" thickBot="1" x14ac:dyDescent="0.35">
      <c r="B5" s="28" t="s">
        <v>7</v>
      </c>
      <c r="C5" s="29">
        <v>180</v>
      </c>
      <c r="D5" s="29" t="s">
        <v>31</v>
      </c>
      <c r="E5" s="30" t="s">
        <v>22</v>
      </c>
      <c r="F5" s="31" t="s">
        <v>2</v>
      </c>
      <c r="G5" s="61">
        <f t="shared" si="0"/>
        <v>16</v>
      </c>
      <c r="H5" s="71">
        <f>16</f>
        <v>16</v>
      </c>
      <c r="I5" s="84">
        <v>-1</v>
      </c>
      <c r="J5" s="37">
        <v>-1</v>
      </c>
      <c r="K5" s="32">
        <v>-1</v>
      </c>
      <c r="L5" s="32">
        <v>-1</v>
      </c>
      <c r="M5" s="43">
        <v>-1</v>
      </c>
      <c r="N5" s="82">
        <v>-1</v>
      </c>
      <c r="O5" s="37" t="s">
        <v>23</v>
      </c>
      <c r="P5" s="32">
        <v>-1</v>
      </c>
      <c r="Q5" s="32" t="s">
        <v>23</v>
      </c>
      <c r="R5" s="32">
        <v>-1</v>
      </c>
      <c r="S5" s="32" t="s">
        <v>23</v>
      </c>
      <c r="T5" s="32">
        <v>-1</v>
      </c>
      <c r="U5" s="32" t="s">
        <v>23</v>
      </c>
      <c r="V5" s="32" t="s">
        <v>23</v>
      </c>
      <c r="W5" s="32" t="s">
        <v>23</v>
      </c>
      <c r="X5" s="32">
        <v>-1</v>
      </c>
      <c r="Y5" s="43">
        <v>-1</v>
      </c>
      <c r="Z5" s="156"/>
      <c r="AA5" s="132"/>
      <c r="AB5" s="132"/>
      <c r="AC5" s="132"/>
      <c r="AD5" s="121"/>
      <c r="AE5" s="121"/>
      <c r="AF5" s="121"/>
      <c r="AG5" s="121"/>
      <c r="AH5" s="121"/>
      <c r="AI5" s="121"/>
      <c r="AJ5" s="121"/>
      <c r="AK5" s="121"/>
      <c r="AL5" s="122"/>
      <c r="AM5" s="122"/>
      <c r="AN5" s="122"/>
      <c r="AO5" s="122"/>
      <c r="AP5" s="122"/>
      <c r="AQ5" s="122"/>
      <c r="AR5" s="122"/>
      <c r="AS5" s="122"/>
      <c r="AT5" s="53">
        <v>-1</v>
      </c>
      <c r="AU5" s="131">
        <f>SUM(H5:AT5)</f>
        <v>4</v>
      </c>
      <c r="AV5" s="112" t="s">
        <v>79</v>
      </c>
    </row>
    <row r="6" spans="2:48" s="33" customFormat="1" ht="27" thickTop="1" thickBot="1" x14ac:dyDescent="0.25">
      <c r="B6" s="174" t="s">
        <v>3</v>
      </c>
      <c r="C6" s="175"/>
      <c r="D6" s="175"/>
      <c r="E6" s="175"/>
      <c r="F6" s="186"/>
      <c r="G6" s="97"/>
      <c r="H6" s="72" t="s">
        <v>64</v>
      </c>
      <c r="I6" s="66" t="s">
        <v>63</v>
      </c>
      <c r="J6" s="106" t="s">
        <v>61</v>
      </c>
      <c r="K6" s="80" t="s">
        <v>57</v>
      </c>
      <c r="L6" s="151" t="s">
        <v>37</v>
      </c>
      <c r="M6" s="77" t="s">
        <v>68</v>
      </c>
      <c r="N6" s="66" t="s">
        <v>35</v>
      </c>
      <c r="O6" s="39" t="s">
        <v>38</v>
      </c>
      <c r="P6" s="39" t="s">
        <v>36</v>
      </c>
      <c r="Q6" s="39" t="s">
        <v>50</v>
      </c>
      <c r="R6" s="39" t="s">
        <v>51</v>
      </c>
      <c r="S6" s="39" t="s">
        <v>73</v>
      </c>
      <c r="T6" s="39" t="s">
        <v>82</v>
      </c>
      <c r="U6" s="101" t="s">
        <v>77</v>
      </c>
      <c r="V6" s="101" t="s">
        <v>83</v>
      </c>
      <c r="W6" s="101" t="s">
        <v>85</v>
      </c>
      <c r="X6" s="101" t="s">
        <v>88</v>
      </c>
      <c r="Y6" s="148" t="s">
        <v>91</v>
      </c>
      <c r="Z6" s="92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2"/>
      <c r="AL6" s="129"/>
      <c r="AM6" s="129"/>
      <c r="AN6" s="129"/>
      <c r="AO6" s="129"/>
      <c r="AP6" s="129"/>
      <c r="AQ6" s="166"/>
      <c r="AR6" s="166"/>
      <c r="AS6" s="129"/>
      <c r="AT6" s="91"/>
      <c r="AU6" s="90"/>
      <c r="AV6" s="110"/>
    </row>
    <row r="7" spans="2:48" ht="17.25" thickTop="1" x14ac:dyDescent="0.3">
      <c r="B7" s="12" t="s">
        <v>6</v>
      </c>
      <c r="C7" s="13">
        <v>110</v>
      </c>
      <c r="D7" s="13" t="s">
        <v>32</v>
      </c>
      <c r="E7" s="14" t="s">
        <v>24</v>
      </c>
      <c r="F7" s="15" t="s">
        <v>5</v>
      </c>
      <c r="G7" s="60">
        <f>H7+M7</f>
        <v>17</v>
      </c>
      <c r="H7" s="70">
        <v>3</v>
      </c>
      <c r="I7" s="21">
        <v>-1</v>
      </c>
      <c r="J7" s="42">
        <v>-1</v>
      </c>
      <c r="K7" s="81">
        <v>-1</v>
      </c>
      <c r="L7" s="64" t="s">
        <v>23</v>
      </c>
      <c r="M7" s="78">
        <v>14</v>
      </c>
      <c r="N7" s="21">
        <v>-1</v>
      </c>
      <c r="O7" s="11" t="s">
        <v>23</v>
      </c>
      <c r="P7" s="11" t="s">
        <v>23</v>
      </c>
      <c r="Q7" s="11">
        <v>-1</v>
      </c>
      <c r="R7" s="11">
        <v>-1</v>
      </c>
      <c r="S7" s="11">
        <v>-1</v>
      </c>
      <c r="T7" s="11" t="s">
        <v>23</v>
      </c>
      <c r="U7" s="11" t="s">
        <v>23</v>
      </c>
      <c r="V7" s="11" t="s">
        <v>23</v>
      </c>
      <c r="W7" s="11" t="s">
        <v>23</v>
      </c>
      <c r="X7" s="11">
        <v>-1</v>
      </c>
      <c r="Y7" s="149">
        <v>-1</v>
      </c>
      <c r="Z7" s="133"/>
      <c r="AA7" s="133"/>
      <c r="AB7" s="133"/>
      <c r="AC7" s="133"/>
      <c r="AD7" s="133"/>
      <c r="AE7" s="133"/>
      <c r="AF7" s="133"/>
      <c r="AG7" s="133"/>
      <c r="AH7" s="117"/>
      <c r="AI7" s="117"/>
      <c r="AJ7" s="117"/>
      <c r="AK7" s="117"/>
      <c r="AL7" s="123"/>
      <c r="AM7" s="123"/>
      <c r="AN7" s="123"/>
      <c r="AO7" s="123"/>
      <c r="AP7" s="123"/>
      <c r="AQ7" s="123"/>
      <c r="AR7" s="123"/>
      <c r="AS7" s="123"/>
      <c r="AT7" s="123"/>
      <c r="AU7" s="107">
        <f>SUM(H7:AT7)</f>
        <v>8</v>
      </c>
      <c r="AV7" s="113" t="s">
        <v>79</v>
      </c>
    </row>
    <row r="8" spans="2:48" ht="16.5" x14ac:dyDescent="0.3">
      <c r="B8" s="16" t="s">
        <v>7</v>
      </c>
      <c r="C8" s="17">
        <v>130</v>
      </c>
      <c r="D8" s="17" t="s">
        <v>32</v>
      </c>
      <c r="E8" s="18" t="s">
        <v>22</v>
      </c>
      <c r="F8" s="19" t="s">
        <v>10</v>
      </c>
      <c r="G8" s="60">
        <f t="shared" ref="G8:G10" si="1">H8+M8</f>
        <v>18</v>
      </c>
      <c r="H8" s="70">
        <f>3+1</f>
        <v>4</v>
      </c>
      <c r="I8" s="21">
        <v>-1</v>
      </c>
      <c r="J8" s="42">
        <v>-1</v>
      </c>
      <c r="K8" s="81">
        <v>-1</v>
      </c>
      <c r="L8" s="64">
        <v>-1</v>
      </c>
      <c r="M8" s="78">
        <v>14</v>
      </c>
      <c r="N8" s="21">
        <v>-1</v>
      </c>
      <c r="O8" s="11" t="s">
        <v>23</v>
      </c>
      <c r="P8" s="11" t="s">
        <v>23</v>
      </c>
      <c r="Q8" s="11" t="s">
        <v>23</v>
      </c>
      <c r="R8" s="11">
        <v>-1</v>
      </c>
      <c r="S8" s="11">
        <v>-1</v>
      </c>
      <c r="T8" s="11" t="s">
        <v>23</v>
      </c>
      <c r="U8" s="11" t="s">
        <v>23</v>
      </c>
      <c r="V8" s="11">
        <v>-1</v>
      </c>
      <c r="W8" s="11">
        <v>-1</v>
      </c>
      <c r="X8" s="11">
        <v>-1</v>
      </c>
      <c r="Y8" s="149" t="s">
        <v>23</v>
      </c>
      <c r="Z8" s="133"/>
      <c r="AA8" s="133"/>
      <c r="AB8" s="133"/>
      <c r="AC8" s="133"/>
      <c r="AD8" s="133"/>
      <c r="AE8" s="133"/>
      <c r="AF8" s="133"/>
      <c r="AG8" s="133"/>
      <c r="AH8" s="117"/>
      <c r="AI8" s="117"/>
      <c r="AJ8" s="117"/>
      <c r="AK8" s="117"/>
      <c r="AL8" s="123"/>
      <c r="AM8" s="123"/>
      <c r="AN8" s="123"/>
      <c r="AO8" s="123"/>
      <c r="AP8" s="123"/>
      <c r="AQ8" s="123"/>
      <c r="AR8" s="123"/>
      <c r="AS8" s="123"/>
      <c r="AT8" s="123"/>
      <c r="AU8" s="144">
        <f>SUM(H8:AT8)</f>
        <v>8</v>
      </c>
      <c r="AV8" s="111" t="s">
        <v>79</v>
      </c>
    </row>
    <row r="9" spans="2:48" ht="16.5" x14ac:dyDescent="0.3">
      <c r="B9" s="16" t="s">
        <v>8</v>
      </c>
      <c r="C9" s="17">
        <v>150</v>
      </c>
      <c r="D9" s="17" t="s">
        <v>32</v>
      </c>
      <c r="E9" s="18" t="s">
        <v>21</v>
      </c>
      <c r="F9" s="19" t="s">
        <v>4</v>
      </c>
      <c r="G9" s="60">
        <f t="shared" si="1"/>
        <v>17</v>
      </c>
      <c r="H9" s="70">
        <v>3</v>
      </c>
      <c r="I9" s="21">
        <v>-1</v>
      </c>
      <c r="J9" s="42">
        <v>-1</v>
      </c>
      <c r="K9" s="81">
        <v>-1</v>
      </c>
      <c r="L9" s="64" t="s">
        <v>23</v>
      </c>
      <c r="M9" s="78">
        <v>14</v>
      </c>
      <c r="N9" s="21">
        <v>-1</v>
      </c>
      <c r="O9" s="11" t="s">
        <v>23</v>
      </c>
      <c r="P9" s="11" t="s">
        <v>23</v>
      </c>
      <c r="Q9" s="11">
        <v>-1</v>
      </c>
      <c r="R9" s="11">
        <v>-1</v>
      </c>
      <c r="S9" s="11">
        <v>-1</v>
      </c>
      <c r="T9" s="11">
        <v>-1</v>
      </c>
      <c r="U9" s="11">
        <v>-1</v>
      </c>
      <c r="V9" s="11" t="s">
        <v>23</v>
      </c>
      <c r="W9" s="11" t="s">
        <v>23</v>
      </c>
      <c r="X9" s="11">
        <v>-1</v>
      </c>
      <c r="Y9" s="149" t="s">
        <v>23</v>
      </c>
      <c r="Z9" s="133"/>
      <c r="AA9" s="133"/>
      <c r="AB9" s="133"/>
      <c r="AC9" s="133"/>
      <c r="AD9" s="133"/>
      <c r="AE9" s="133"/>
      <c r="AF9" s="133"/>
      <c r="AG9" s="117"/>
      <c r="AH9" s="117"/>
      <c r="AI9" s="117"/>
      <c r="AJ9" s="117"/>
      <c r="AK9" s="117"/>
      <c r="AL9" s="123"/>
      <c r="AM9" s="123"/>
      <c r="AN9" s="123"/>
      <c r="AO9" s="123"/>
      <c r="AP9" s="123"/>
      <c r="AQ9" s="123"/>
      <c r="AR9" s="123"/>
      <c r="AS9" s="123"/>
      <c r="AT9" s="123"/>
      <c r="AU9" s="107">
        <f>SUM(H9:AT9)</f>
        <v>7</v>
      </c>
      <c r="AV9" s="113" t="s">
        <v>79</v>
      </c>
    </row>
    <row r="10" spans="2:48" ht="17.25" thickBot="1" x14ac:dyDescent="0.35">
      <c r="B10" s="28" t="s">
        <v>9</v>
      </c>
      <c r="C10" s="29">
        <v>180</v>
      </c>
      <c r="D10" s="29" t="s">
        <v>32</v>
      </c>
      <c r="E10" s="30" t="s">
        <v>22</v>
      </c>
      <c r="F10" s="31" t="s">
        <v>2</v>
      </c>
      <c r="G10" s="61">
        <f t="shared" si="1"/>
        <v>17</v>
      </c>
      <c r="H10" s="71">
        <v>3</v>
      </c>
      <c r="I10" s="37">
        <v>-1</v>
      </c>
      <c r="J10" s="43">
        <v>-1</v>
      </c>
      <c r="K10" s="82">
        <v>-1</v>
      </c>
      <c r="L10" s="65" t="s">
        <v>23</v>
      </c>
      <c r="M10" s="79">
        <v>14</v>
      </c>
      <c r="N10" s="37">
        <v>-1</v>
      </c>
      <c r="O10" s="32">
        <v>-1</v>
      </c>
      <c r="P10" s="32">
        <v>-1</v>
      </c>
      <c r="Q10" s="32">
        <v>-1</v>
      </c>
      <c r="R10" s="32">
        <v>-1</v>
      </c>
      <c r="S10" s="32">
        <v>-1</v>
      </c>
      <c r="T10" s="32" t="s">
        <v>23</v>
      </c>
      <c r="U10" s="32">
        <v>-1</v>
      </c>
      <c r="V10" s="32" t="s">
        <v>23</v>
      </c>
      <c r="W10" s="32" t="s">
        <v>23</v>
      </c>
      <c r="X10" s="32">
        <v>-1</v>
      </c>
      <c r="Y10" s="150" t="s">
        <v>23</v>
      </c>
      <c r="Z10" s="132"/>
      <c r="AA10" s="132"/>
      <c r="AB10" s="132"/>
      <c r="AC10" s="132"/>
      <c r="AD10" s="132"/>
      <c r="AE10" s="132"/>
      <c r="AF10" s="121"/>
      <c r="AG10" s="121"/>
      <c r="AH10" s="121"/>
      <c r="AI10" s="121"/>
      <c r="AJ10" s="121"/>
      <c r="AK10" s="121"/>
      <c r="AL10" s="122"/>
      <c r="AM10" s="122"/>
      <c r="AN10" s="122"/>
      <c r="AO10" s="122"/>
      <c r="AP10" s="122"/>
      <c r="AQ10" s="122"/>
      <c r="AR10" s="122"/>
      <c r="AS10" s="122"/>
      <c r="AT10" s="122"/>
      <c r="AU10" s="108">
        <f>SUM(H10:AT10)</f>
        <v>6</v>
      </c>
      <c r="AV10" s="114" t="s">
        <v>79</v>
      </c>
    </row>
    <row r="11" spans="2:48" s="33" customFormat="1" ht="27" thickTop="1" thickBot="1" x14ac:dyDescent="0.25">
      <c r="B11" s="187" t="s">
        <v>25</v>
      </c>
      <c r="C11" s="188"/>
      <c r="D11" s="188"/>
      <c r="E11" s="188"/>
      <c r="F11" s="188"/>
      <c r="G11" s="96"/>
      <c r="H11" s="73" t="s">
        <v>65</v>
      </c>
      <c r="I11" s="67" t="s">
        <v>33</v>
      </c>
      <c r="J11" s="40" t="s">
        <v>39</v>
      </c>
      <c r="K11" s="40" t="s">
        <v>45</v>
      </c>
      <c r="L11" s="40" t="s">
        <v>40</v>
      </c>
      <c r="M11" s="40" t="s">
        <v>41</v>
      </c>
      <c r="N11" s="40" t="s">
        <v>42</v>
      </c>
      <c r="O11" s="40" t="s">
        <v>43</v>
      </c>
      <c r="P11" s="40" t="s">
        <v>44</v>
      </c>
      <c r="Q11" s="40" t="s">
        <v>37</v>
      </c>
      <c r="R11" s="39" t="s">
        <v>35</v>
      </c>
      <c r="S11" s="57" t="s">
        <v>36</v>
      </c>
      <c r="T11" s="77" t="s">
        <v>67</v>
      </c>
      <c r="U11" s="66" t="s">
        <v>51</v>
      </c>
      <c r="V11" s="39" t="s">
        <v>54</v>
      </c>
      <c r="W11" s="39" t="s">
        <v>71</v>
      </c>
      <c r="X11" s="39" t="s">
        <v>72</v>
      </c>
      <c r="Y11" s="39" t="s">
        <v>73</v>
      </c>
      <c r="Z11" s="101" t="s">
        <v>74</v>
      </c>
      <c r="AA11" s="39" t="s">
        <v>82</v>
      </c>
      <c r="AB11" s="101" t="s">
        <v>77</v>
      </c>
      <c r="AC11" s="101" t="s">
        <v>83</v>
      </c>
      <c r="AD11" s="101" t="s">
        <v>85</v>
      </c>
      <c r="AE11" s="145" t="s">
        <v>89</v>
      </c>
      <c r="AF11" s="148" t="s">
        <v>90</v>
      </c>
      <c r="AG11" s="101" t="s">
        <v>91</v>
      </c>
      <c r="AH11" s="88"/>
      <c r="AI11" s="88"/>
      <c r="AJ11" s="88"/>
      <c r="AK11" s="88"/>
      <c r="AL11" s="89"/>
      <c r="AM11" s="89"/>
      <c r="AN11" s="89"/>
      <c r="AO11" s="89"/>
      <c r="AP11" s="89"/>
      <c r="AQ11" s="89"/>
      <c r="AR11" s="89"/>
      <c r="AS11" s="89"/>
      <c r="AT11" s="54" t="s">
        <v>93</v>
      </c>
      <c r="AU11" s="93"/>
      <c r="AV11" s="115"/>
    </row>
    <row r="12" spans="2:48" ht="17.25" thickTop="1" x14ac:dyDescent="0.3">
      <c r="B12" s="7" t="s">
        <v>6</v>
      </c>
      <c r="C12" s="8">
        <v>120</v>
      </c>
      <c r="D12" s="34" t="s">
        <v>26</v>
      </c>
      <c r="E12" s="9" t="s">
        <v>21</v>
      </c>
      <c r="F12" s="10" t="s">
        <v>11</v>
      </c>
      <c r="G12" s="60">
        <f t="shared" ref="G12:G15" si="2">H12+T12</f>
        <v>26</v>
      </c>
      <c r="H12" s="70">
        <f>20-1</f>
        <v>19</v>
      </c>
      <c r="I12" s="21" t="s">
        <v>23</v>
      </c>
      <c r="J12" s="11">
        <v>-1</v>
      </c>
      <c r="K12" s="23" t="s">
        <v>23</v>
      </c>
      <c r="L12" s="11">
        <v>-1</v>
      </c>
      <c r="M12" s="11">
        <v>-1</v>
      </c>
      <c r="N12" s="11">
        <v>-2</v>
      </c>
      <c r="O12" s="11">
        <v>-1</v>
      </c>
      <c r="P12" s="21">
        <v>-1</v>
      </c>
      <c r="Q12" s="21">
        <v>-1</v>
      </c>
      <c r="R12" s="21">
        <v>-1</v>
      </c>
      <c r="S12" s="64">
        <v>-1</v>
      </c>
      <c r="T12" s="78">
        <v>7</v>
      </c>
      <c r="U12" s="21">
        <v>-1</v>
      </c>
      <c r="V12" s="21">
        <v>-1</v>
      </c>
      <c r="W12" s="21">
        <v>-1</v>
      </c>
      <c r="X12" s="21" t="s">
        <v>23</v>
      </c>
      <c r="Y12" s="21">
        <v>-1</v>
      </c>
      <c r="Z12" s="21">
        <v>-1</v>
      </c>
      <c r="AA12" s="21">
        <v>-1</v>
      </c>
      <c r="AB12" s="21">
        <v>-1</v>
      </c>
      <c r="AC12" s="21">
        <v>-1</v>
      </c>
      <c r="AD12" s="21">
        <v>-1</v>
      </c>
      <c r="AE12" s="146">
        <v>-1</v>
      </c>
      <c r="AF12" s="149" t="s">
        <v>23</v>
      </c>
      <c r="AG12" s="21" t="s">
        <v>23</v>
      </c>
      <c r="AH12" s="134"/>
      <c r="AI12" s="134"/>
      <c r="AJ12" s="134"/>
      <c r="AK12" s="134"/>
      <c r="AL12" s="134"/>
      <c r="AM12" s="126"/>
      <c r="AN12" s="126"/>
      <c r="AO12" s="126"/>
      <c r="AP12" s="126"/>
      <c r="AQ12" s="123"/>
      <c r="AR12" s="123"/>
      <c r="AS12" s="123"/>
      <c r="AT12" s="55">
        <v>-1</v>
      </c>
      <c r="AU12" s="107">
        <f>SUM(H12:AT12)</f>
        <v>5</v>
      </c>
      <c r="AV12" s="113" t="s">
        <v>79</v>
      </c>
    </row>
    <row r="13" spans="2:48" ht="16.5" x14ac:dyDescent="0.3">
      <c r="B13" s="16" t="s">
        <v>7</v>
      </c>
      <c r="C13" s="17">
        <v>130</v>
      </c>
      <c r="D13" s="22" t="s">
        <v>26</v>
      </c>
      <c r="E13" s="18" t="s">
        <v>24</v>
      </c>
      <c r="F13" s="19" t="s">
        <v>10</v>
      </c>
      <c r="G13" s="60">
        <f t="shared" si="2"/>
        <v>20</v>
      </c>
      <c r="H13" s="70">
        <f>13-1</f>
        <v>12</v>
      </c>
      <c r="I13" s="21" t="s">
        <v>23</v>
      </c>
      <c r="J13" s="11">
        <v>-1</v>
      </c>
      <c r="K13" s="23" t="s">
        <v>23</v>
      </c>
      <c r="L13" s="11" t="s">
        <v>23</v>
      </c>
      <c r="M13" s="11" t="s">
        <v>23</v>
      </c>
      <c r="N13" s="11" t="s">
        <v>23</v>
      </c>
      <c r="O13" s="11">
        <v>-1</v>
      </c>
      <c r="P13" s="21" t="s">
        <v>23</v>
      </c>
      <c r="Q13" s="21">
        <v>-1</v>
      </c>
      <c r="R13" s="21">
        <v>-1</v>
      </c>
      <c r="S13" s="64" t="s">
        <v>23</v>
      </c>
      <c r="T13" s="78">
        <v>8</v>
      </c>
      <c r="U13" s="21">
        <v>-1</v>
      </c>
      <c r="V13" s="21" t="s">
        <v>23</v>
      </c>
      <c r="W13" s="21" t="s">
        <v>23</v>
      </c>
      <c r="X13" s="21">
        <v>-1</v>
      </c>
      <c r="Y13" s="21">
        <v>-1</v>
      </c>
      <c r="Z13" s="118" t="s">
        <v>23</v>
      </c>
      <c r="AA13" s="21" t="s">
        <v>23</v>
      </c>
      <c r="AB13" s="21">
        <v>-1</v>
      </c>
      <c r="AC13" s="21">
        <v>-1</v>
      </c>
      <c r="AD13" s="21" t="s">
        <v>23</v>
      </c>
      <c r="AE13" s="146" t="s">
        <v>23</v>
      </c>
      <c r="AF13" s="149">
        <v>-1</v>
      </c>
      <c r="AG13" s="21" t="s">
        <v>23</v>
      </c>
      <c r="AH13" s="134"/>
      <c r="AI13" s="134"/>
      <c r="AJ13" s="134"/>
      <c r="AK13" s="134"/>
      <c r="AL13" s="133"/>
      <c r="AM13" s="133"/>
      <c r="AN13" s="133"/>
      <c r="AO13" s="133"/>
      <c r="AP13" s="133"/>
      <c r="AQ13" s="123"/>
      <c r="AR13" s="123"/>
      <c r="AS13" s="123"/>
      <c r="AT13" s="55">
        <v>-1</v>
      </c>
      <c r="AU13" s="107">
        <f>SUM(H13:AT13)</f>
        <v>9</v>
      </c>
      <c r="AV13" s="113" t="s">
        <v>79</v>
      </c>
    </row>
    <row r="14" spans="2:48" ht="16.5" x14ac:dyDescent="0.3">
      <c r="B14" s="16" t="s">
        <v>8</v>
      </c>
      <c r="C14" s="17">
        <v>140</v>
      </c>
      <c r="D14" s="22" t="s">
        <v>26</v>
      </c>
      <c r="E14" s="18" t="s">
        <v>22</v>
      </c>
      <c r="F14" s="19" t="s">
        <v>12</v>
      </c>
      <c r="G14" s="60">
        <f t="shared" si="2"/>
        <v>29</v>
      </c>
      <c r="H14" s="70">
        <f>20-1</f>
        <v>19</v>
      </c>
      <c r="I14" s="21">
        <v>-1</v>
      </c>
      <c r="J14" s="11">
        <v>-1</v>
      </c>
      <c r="K14" s="23">
        <v>-2</v>
      </c>
      <c r="L14" s="11">
        <v>-1</v>
      </c>
      <c r="M14" s="11">
        <v>-1</v>
      </c>
      <c r="N14" s="11">
        <v>-2</v>
      </c>
      <c r="O14" s="11">
        <v>-1</v>
      </c>
      <c r="P14" s="21">
        <v>-1</v>
      </c>
      <c r="Q14" s="21">
        <v>-1</v>
      </c>
      <c r="R14" s="21">
        <v>-1</v>
      </c>
      <c r="S14" s="64">
        <v>-1</v>
      </c>
      <c r="T14" s="78">
        <v>10</v>
      </c>
      <c r="U14" s="21">
        <v>-1</v>
      </c>
      <c r="V14" s="21">
        <v>-1</v>
      </c>
      <c r="W14" s="21">
        <v>-1</v>
      </c>
      <c r="X14" s="21" t="s">
        <v>23</v>
      </c>
      <c r="Y14" s="21">
        <v>-1</v>
      </c>
      <c r="Z14" s="21">
        <v>-1</v>
      </c>
      <c r="AA14" s="21">
        <v>-1</v>
      </c>
      <c r="AB14" s="21" t="s">
        <v>23</v>
      </c>
      <c r="AC14" s="21">
        <v>-1</v>
      </c>
      <c r="AD14" s="21">
        <v>-1</v>
      </c>
      <c r="AE14" s="146">
        <v>-1</v>
      </c>
      <c r="AF14" s="149">
        <v>-1</v>
      </c>
      <c r="AG14" s="21">
        <v>-1</v>
      </c>
      <c r="AH14" s="134"/>
      <c r="AI14" s="134"/>
      <c r="AJ14" s="134"/>
      <c r="AK14" s="134"/>
      <c r="AL14" s="117"/>
      <c r="AM14" s="117"/>
      <c r="AN14" s="117"/>
      <c r="AO14" s="117"/>
      <c r="AP14" s="117"/>
      <c r="AQ14" s="123"/>
      <c r="AR14" s="123"/>
      <c r="AS14" s="123"/>
      <c r="AT14" s="55">
        <v>-1</v>
      </c>
      <c r="AU14" s="107">
        <f>SUM(H14:AT14)</f>
        <v>4</v>
      </c>
      <c r="AV14" s="113" t="s">
        <v>79</v>
      </c>
    </row>
    <row r="15" spans="2:48" ht="17.25" thickBot="1" x14ac:dyDescent="0.35">
      <c r="B15" s="28" t="s">
        <v>9</v>
      </c>
      <c r="C15" s="29">
        <v>180</v>
      </c>
      <c r="D15" s="35" t="s">
        <v>26</v>
      </c>
      <c r="E15" s="30" t="s">
        <v>22</v>
      </c>
      <c r="F15" s="31" t="s">
        <v>2</v>
      </c>
      <c r="G15" s="61">
        <f t="shared" si="2"/>
        <v>19</v>
      </c>
      <c r="H15" s="71">
        <f>12-1</f>
        <v>11</v>
      </c>
      <c r="I15" s="37" t="s">
        <v>23</v>
      </c>
      <c r="J15" s="32">
        <v>-1</v>
      </c>
      <c r="K15" s="36" t="s">
        <v>23</v>
      </c>
      <c r="L15" s="32" t="s">
        <v>23</v>
      </c>
      <c r="M15" s="32" t="s">
        <v>23</v>
      </c>
      <c r="N15" s="32" t="s">
        <v>23</v>
      </c>
      <c r="O15" s="32">
        <v>-1</v>
      </c>
      <c r="P15" s="37" t="s">
        <v>23</v>
      </c>
      <c r="Q15" s="37">
        <v>-1</v>
      </c>
      <c r="R15" s="37">
        <v>-1</v>
      </c>
      <c r="S15" s="65" t="s">
        <v>23</v>
      </c>
      <c r="T15" s="79">
        <v>8</v>
      </c>
      <c r="U15" s="37">
        <v>-1</v>
      </c>
      <c r="V15" s="37" t="s">
        <v>23</v>
      </c>
      <c r="W15" s="37" t="s">
        <v>23</v>
      </c>
      <c r="X15" s="37" t="s">
        <v>23</v>
      </c>
      <c r="Y15" s="37">
        <v>-1</v>
      </c>
      <c r="Z15" s="37">
        <v>-1</v>
      </c>
      <c r="AA15" s="37" t="s">
        <v>23</v>
      </c>
      <c r="AB15" s="37" t="s">
        <v>23</v>
      </c>
      <c r="AC15" s="37" t="s">
        <v>23</v>
      </c>
      <c r="AD15" s="37" t="s">
        <v>23</v>
      </c>
      <c r="AE15" s="147" t="s">
        <v>23</v>
      </c>
      <c r="AF15" s="150" t="s">
        <v>23</v>
      </c>
      <c r="AG15" s="37" t="s">
        <v>23</v>
      </c>
      <c r="AH15" s="141"/>
      <c r="AI15" s="141"/>
      <c r="AJ15" s="141"/>
      <c r="AK15" s="141"/>
      <c r="AL15" s="132"/>
      <c r="AM15" s="132"/>
      <c r="AN15" s="132"/>
      <c r="AO15" s="132"/>
      <c r="AP15" s="132"/>
      <c r="AQ15" s="164"/>
      <c r="AR15" s="164"/>
      <c r="AS15" s="164"/>
      <c r="AT15" s="44" t="s">
        <v>23</v>
      </c>
      <c r="AU15" s="46">
        <f>SUM(H15:AT15)</f>
        <v>12</v>
      </c>
      <c r="AV15" s="114" t="s">
        <v>79</v>
      </c>
    </row>
    <row r="16" spans="2:48" s="33" customFormat="1" ht="27" thickTop="1" thickBot="1" x14ac:dyDescent="0.25">
      <c r="B16" s="174" t="s">
        <v>13</v>
      </c>
      <c r="C16" s="175"/>
      <c r="D16" s="175"/>
      <c r="E16" s="175"/>
      <c r="F16" s="175"/>
      <c r="G16" s="97"/>
      <c r="H16" s="72" t="s">
        <v>65</v>
      </c>
      <c r="I16" s="67" t="s">
        <v>33</v>
      </c>
      <c r="J16" s="40" t="s">
        <v>41</v>
      </c>
      <c r="K16" s="40" t="s">
        <v>44</v>
      </c>
      <c r="L16" s="40" t="s">
        <v>37</v>
      </c>
      <c r="M16" s="39" t="s">
        <v>35</v>
      </c>
      <c r="N16" s="39" t="s">
        <v>51</v>
      </c>
      <c r="O16" s="39" t="s">
        <v>71</v>
      </c>
      <c r="P16" s="39" t="s">
        <v>72</v>
      </c>
      <c r="Q16" s="39" t="s">
        <v>73</v>
      </c>
      <c r="R16" s="101" t="s">
        <v>74</v>
      </c>
      <c r="S16" s="101" t="s">
        <v>76</v>
      </c>
      <c r="T16" s="101" t="s">
        <v>77</v>
      </c>
      <c r="U16" s="101" t="s">
        <v>78</v>
      </c>
      <c r="V16" s="101" t="s">
        <v>83</v>
      </c>
      <c r="W16" s="101" t="s">
        <v>85</v>
      </c>
      <c r="X16" s="101" t="s">
        <v>86</v>
      </c>
      <c r="Y16" s="101" t="s">
        <v>87</v>
      </c>
      <c r="Z16" s="148" t="s">
        <v>91</v>
      </c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2"/>
      <c r="AL16" s="98"/>
      <c r="AM16" s="98"/>
      <c r="AN16" s="98"/>
      <c r="AO16" s="98"/>
      <c r="AP16" s="98"/>
      <c r="AQ16" s="166"/>
      <c r="AR16" s="166"/>
      <c r="AS16" s="129"/>
      <c r="AT16" s="56" t="s">
        <v>93</v>
      </c>
      <c r="AU16" s="90"/>
      <c r="AV16" s="110"/>
    </row>
    <row r="17" spans="2:49" ht="17.25" thickTop="1" x14ac:dyDescent="0.3">
      <c r="B17" s="12" t="s">
        <v>6</v>
      </c>
      <c r="C17" s="13">
        <v>110</v>
      </c>
      <c r="D17" s="20" t="s">
        <v>27</v>
      </c>
      <c r="E17" s="14" t="s">
        <v>24</v>
      </c>
      <c r="F17" s="15" t="s">
        <v>5</v>
      </c>
      <c r="G17" s="60">
        <f t="shared" ref="G17:G20" si="3">H17</f>
        <v>14</v>
      </c>
      <c r="H17" s="70">
        <f t="shared" ref="H17:H20" si="4">15-1</f>
        <v>14</v>
      </c>
      <c r="I17" s="21">
        <v>-1</v>
      </c>
      <c r="J17" s="11" t="s">
        <v>23</v>
      </c>
      <c r="K17" s="11">
        <v>-1</v>
      </c>
      <c r="L17" s="11" t="s">
        <v>23</v>
      </c>
      <c r="M17" s="11">
        <v>-1</v>
      </c>
      <c r="N17" s="11">
        <v>-1</v>
      </c>
      <c r="O17" s="11">
        <v>-1</v>
      </c>
      <c r="P17" s="11">
        <v>-1</v>
      </c>
      <c r="Q17" s="11">
        <v>-1</v>
      </c>
      <c r="R17" s="11">
        <v>-1</v>
      </c>
      <c r="S17" s="11">
        <v>-1</v>
      </c>
      <c r="T17" s="11">
        <v>-1</v>
      </c>
      <c r="U17" s="11" t="s">
        <v>23</v>
      </c>
      <c r="V17" s="11">
        <v>-1</v>
      </c>
      <c r="W17" s="11">
        <v>-1</v>
      </c>
      <c r="X17" s="11" t="s">
        <v>23</v>
      </c>
      <c r="Y17" s="23">
        <v>-1</v>
      </c>
      <c r="Z17" s="149" t="s">
        <v>23</v>
      </c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23"/>
      <c r="AM17" s="123"/>
      <c r="AN17" s="123"/>
      <c r="AO17" s="123"/>
      <c r="AP17" s="123"/>
      <c r="AQ17" s="123"/>
      <c r="AR17" s="123"/>
      <c r="AS17" s="123"/>
      <c r="AT17" s="55">
        <v>-1</v>
      </c>
      <c r="AU17" s="104">
        <f>SUM(H17:AT17)</f>
        <v>0</v>
      </c>
      <c r="AV17" s="111" t="s">
        <v>79</v>
      </c>
    </row>
    <row r="18" spans="2:49" ht="16.5" x14ac:dyDescent="0.3">
      <c r="B18" s="16" t="s">
        <v>7</v>
      </c>
      <c r="C18" s="17">
        <v>130</v>
      </c>
      <c r="D18" s="22" t="s">
        <v>27</v>
      </c>
      <c r="E18" s="18" t="s">
        <v>21</v>
      </c>
      <c r="F18" s="19" t="s">
        <v>10</v>
      </c>
      <c r="G18" s="60">
        <f t="shared" si="3"/>
        <v>14</v>
      </c>
      <c r="H18" s="70">
        <f t="shared" si="4"/>
        <v>14</v>
      </c>
      <c r="I18" s="21">
        <v>-1</v>
      </c>
      <c r="J18" s="11" t="s">
        <v>23</v>
      </c>
      <c r="K18" s="11">
        <v>-1</v>
      </c>
      <c r="L18" s="11">
        <v>-1</v>
      </c>
      <c r="M18" s="11">
        <v>-1</v>
      </c>
      <c r="N18" s="11">
        <v>-1</v>
      </c>
      <c r="O18" s="11">
        <v>-1</v>
      </c>
      <c r="P18" s="11" t="s">
        <v>23</v>
      </c>
      <c r="Q18" s="11">
        <v>-1</v>
      </c>
      <c r="R18" s="11">
        <v>-1</v>
      </c>
      <c r="S18" s="11">
        <v>-1</v>
      </c>
      <c r="T18" s="11" t="s">
        <v>23</v>
      </c>
      <c r="U18" s="11" t="s">
        <v>23</v>
      </c>
      <c r="V18" s="11">
        <v>-1</v>
      </c>
      <c r="W18" s="11" t="s">
        <v>23</v>
      </c>
      <c r="X18" s="11" t="s">
        <v>23</v>
      </c>
      <c r="Y18" s="11">
        <v>-1</v>
      </c>
      <c r="Z18" s="149">
        <v>-1</v>
      </c>
      <c r="AA18" s="133"/>
      <c r="AB18" s="133"/>
      <c r="AC18" s="117"/>
      <c r="AD18" s="117"/>
      <c r="AE18" s="117"/>
      <c r="AF18" s="117"/>
      <c r="AG18" s="117"/>
      <c r="AH18" s="117"/>
      <c r="AI18" s="117"/>
      <c r="AJ18" s="117"/>
      <c r="AK18" s="117"/>
      <c r="AL18" s="123"/>
      <c r="AM18" s="123"/>
      <c r="AN18" s="123"/>
      <c r="AO18" s="123"/>
      <c r="AP18" s="123"/>
      <c r="AQ18" s="123"/>
      <c r="AR18" s="123"/>
      <c r="AS18" s="123"/>
      <c r="AT18" s="41" t="s">
        <v>23</v>
      </c>
      <c r="AU18" s="130">
        <f>SUM(H18:AT18)</f>
        <v>2</v>
      </c>
      <c r="AV18" s="113" t="s">
        <v>79</v>
      </c>
    </row>
    <row r="19" spans="2:49" ht="16.5" x14ac:dyDescent="0.3">
      <c r="B19" s="16" t="s">
        <v>8</v>
      </c>
      <c r="C19" s="17">
        <v>170</v>
      </c>
      <c r="D19" s="22" t="s">
        <v>27</v>
      </c>
      <c r="E19" s="18" t="s">
        <v>24</v>
      </c>
      <c r="F19" s="19" t="s">
        <v>0</v>
      </c>
      <c r="G19" s="60">
        <f t="shared" si="3"/>
        <v>14</v>
      </c>
      <c r="H19" s="70">
        <f t="shared" si="4"/>
        <v>14</v>
      </c>
      <c r="I19" s="21" t="s">
        <v>23</v>
      </c>
      <c r="J19" s="11">
        <v>-1</v>
      </c>
      <c r="K19" s="11" t="s">
        <v>23</v>
      </c>
      <c r="L19" s="11">
        <v>-1</v>
      </c>
      <c r="M19" s="11">
        <v>-1</v>
      </c>
      <c r="N19" s="11">
        <v>-1</v>
      </c>
      <c r="O19" s="11">
        <v>-1</v>
      </c>
      <c r="P19" s="11" t="s">
        <v>23</v>
      </c>
      <c r="Q19" s="11">
        <v>-1</v>
      </c>
      <c r="R19" s="11">
        <v>-1</v>
      </c>
      <c r="S19" s="11">
        <v>-1</v>
      </c>
      <c r="T19" s="11">
        <v>-1</v>
      </c>
      <c r="U19" s="11">
        <v>-1</v>
      </c>
      <c r="V19" s="11" t="s">
        <v>23</v>
      </c>
      <c r="W19" s="11" t="s">
        <v>23</v>
      </c>
      <c r="X19" s="11">
        <v>-3</v>
      </c>
      <c r="Y19" s="23" t="s">
        <v>23</v>
      </c>
      <c r="Z19" s="149" t="s">
        <v>23</v>
      </c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23"/>
      <c r="AM19" s="123"/>
      <c r="AN19" s="123"/>
      <c r="AO19" s="123"/>
      <c r="AP19" s="123"/>
      <c r="AQ19" s="123"/>
      <c r="AR19" s="123"/>
      <c r="AS19" s="123"/>
      <c r="AT19" s="55">
        <v>-1</v>
      </c>
      <c r="AU19" s="104">
        <f>SUM(H19:AT19)</f>
        <v>0</v>
      </c>
      <c r="AV19" s="111" t="s">
        <v>79</v>
      </c>
    </row>
    <row r="20" spans="2:49" ht="17.25" thickBot="1" x14ac:dyDescent="0.35">
      <c r="B20" s="28" t="s">
        <v>9</v>
      </c>
      <c r="C20" s="29">
        <v>180</v>
      </c>
      <c r="D20" s="35" t="s">
        <v>27</v>
      </c>
      <c r="E20" s="30" t="s">
        <v>22</v>
      </c>
      <c r="F20" s="31" t="s">
        <v>2</v>
      </c>
      <c r="G20" s="61">
        <f t="shared" si="3"/>
        <v>14</v>
      </c>
      <c r="H20" s="71">
        <f t="shared" si="4"/>
        <v>14</v>
      </c>
      <c r="I20" s="37" t="s">
        <v>23</v>
      </c>
      <c r="J20" s="32" t="s">
        <v>23</v>
      </c>
      <c r="K20" s="32" t="s">
        <v>23</v>
      </c>
      <c r="L20" s="32">
        <v>-1</v>
      </c>
      <c r="M20" s="32">
        <v>-1</v>
      </c>
      <c r="N20" s="32">
        <v>-1</v>
      </c>
      <c r="O20" s="32">
        <v>-1</v>
      </c>
      <c r="P20" s="32" t="s">
        <v>23</v>
      </c>
      <c r="Q20" s="32">
        <v>-1</v>
      </c>
      <c r="R20" s="32">
        <v>-1</v>
      </c>
      <c r="S20" s="32">
        <v>-1</v>
      </c>
      <c r="T20" s="32" t="s">
        <v>23</v>
      </c>
      <c r="U20" s="32" t="s">
        <v>23</v>
      </c>
      <c r="V20" s="32" t="s">
        <v>23</v>
      </c>
      <c r="W20" s="32" t="s">
        <v>23</v>
      </c>
      <c r="X20" s="32" t="s">
        <v>23</v>
      </c>
      <c r="Y20" s="32">
        <v>-1</v>
      </c>
      <c r="Z20" s="150" t="s">
        <v>23</v>
      </c>
      <c r="AA20" s="132"/>
      <c r="AB20" s="132"/>
      <c r="AC20" s="132"/>
      <c r="AD20" s="132"/>
      <c r="AE20" s="132"/>
      <c r="AF20" s="132"/>
      <c r="AG20" s="121"/>
      <c r="AH20" s="121"/>
      <c r="AI20" s="121"/>
      <c r="AJ20" s="121"/>
      <c r="AK20" s="121"/>
      <c r="AL20" s="122"/>
      <c r="AM20" s="122"/>
      <c r="AN20" s="122"/>
      <c r="AO20" s="122"/>
      <c r="AP20" s="122"/>
      <c r="AQ20" s="122"/>
      <c r="AR20" s="122"/>
      <c r="AS20" s="122"/>
      <c r="AT20" s="44" t="s">
        <v>23</v>
      </c>
      <c r="AU20" s="108">
        <f>SUM(H20:AT20)</f>
        <v>6</v>
      </c>
      <c r="AV20" s="114" t="s">
        <v>79</v>
      </c>
    </row>
    <row r="21" spans="2:49" s="33" customFormat="1" ht="27" thickTop="1" thickBot="1" x14ac:dyDescent="0.25">
      <c r="B21" s="174" t="s">
        <v>14</v>
      </c>
      <c r="C21" s="175"/>
      <c r="D21" s="175"/>
      <c r="E21" s="175"/>
      <c r="F21" s="175"/>
      <c r="G21" s="97"/>
      <c r="H21" s="72" t="s">
        <v>65</v>
      </c>
      <c r="I21" s="67" t="s">
        <v>33</v>
      </c>
      <c r="J21" s="40" t="s">
        <v>39</v>
      </c>
      <c r="K21" s="40" t="s">
        <v>46</v>
      </c>
      <c r="L21" s="40" t="s">
        <v>41</v>
      </c>
      <c r="M21" s="40" t="s">
        <v>42</v>
      </c>
      <c r="N21" s="40" t="s">
        <v>43</v>
      </c>
      <c r="O21" s="39" t="s">
        <v>47</v>
      </c>
      <c r="P21" s="57" t="s">
        <v>35</v>
      </c>
      <c r="Q21" s="77" t="s">
        <v>67</v>
      </c>
      <c r="R21" s="66" t="s">
        <v>51</v>
      </c>
      <c r="S21" s="39" t="s">
        <v>71</v>
      </c>
      <c r="T21" s="101" t="s">
        <v>74</v>
      </c>
      <c r="U21" s="101" t="s">
        <v>75</v>
      </c>
      <c r="V21" s="101" t="s">
        <v>78</v>
      </c>
      <c r="W21" s="106" t="s">
        <v>85</v>
      </c>
      <c r="X21" s="106" t="s">
        <v>92</v>
      </c>
      <c r="Y21" s="157"/>
      <c r="Z21" s="92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2"/>
      <c r="AL21" s="129"/>
      <c r="AM21" s="129"/>
      <c r="AN21" s="129"/>
      <c r="AO21" s="129"/>
      <c r="AP21" s="129"/>
      <c r="AQ21" s="166"/>
      <c r="AR21" s="166"/>
      <c r="AS21" s="129"/>
      <c r="AT21" s="91"/>
      <c r="AU21" s="90"/>
      <c r="AV21" s="110"/>
    </row>
    <row r="22" spans="2:49" ht="17.25" thickTop="1" x14ac:dyDescent="0.3">
      <c r="B22" s="12" t="s">
        <v>6</v>
      </c>
      <c r="C22" s="13">
        <v>120</v>
      </c>
      <c r="D22" s="20" t="s">
        <v>28</v>
      </c>
      <c r="E22" s="14" t="s">
        <v>24</v>
      </c>
      <c r="F22" s="15" t="s">
        <v>15</v>
      </c>
      <c r="G22" s="60">
        <f t="shared" ref="G22:G25" si="5">H22+Q22</f>
        <v>22</v>
      </c>
      <c r="H22" s="70">
        <f>21-2-3</f>
        <v>16</v>
      </c>
      <c r="I22" s="21">
        <v>-1</v>
      </c>
      <c r="J22" s="11">
        <v>-1</v>
      </c>
      <c r="K22" s="23">
        <v>-1</v>
      </c>
      <c r="L22" s="11">
        <v>-1</v>
      </c>
      <c r="M22" s="11">
        <v>-2</v>
      </c>
      <c r="N22" s="11">
        <v>-1</v>
      </c>
      <c r="O22" s="21" t="s">
        <v>23</v>
      </c>
      <c r="P22" s="42">
        <v>-1</v>
      </c>
      <c r="Q22" s="78">
        <v>6</v>
      </c>
      <c r="R22" s="21">
        <v>-1</v>
      </c>
      <c r="S22" s="11" t="s">
        <v>23</v>
      </c>
      <c r="T22" s="11">
        <v>-1</v>
      </c>
      <c r="U22" s="11">
        <v>-1</v>
      </c>
      <c r="V22" s="11" t="s">
        <v>23</v>
      </c>
      <c r="W22" s="42" t="s">
        <v>23</v>
      </c>
      <c r="X22" s="42" t="s">
        <v>23</v>
      </c>
      <c r="Y22" s="158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17"/>
      <c r="AK22" s="117"/>
      <c r="AL22" s="123"/>
      <c r="AM22" s="123"/>
      <c r="AN22" s="123"/>
      <c r="AO22" s="123"/>
      <c r="AP22" s="123"/>
      <c r="AQ22" s="123"/>
      <c r="AR22" s="123"/>
      <c r="AS22" s="123"/>
      <c r="AT22" s="123"/>
      <c r="AU22" s="45">
        <f>SUM(H22:AT22)</f>
        <v>11</v>
      </c>
      <c r="AV22" s="113" t="s">
        <v>79</v>
      </c>
    </row>
    <row r="23" spans="2:49" ht="16.5" x14ac:dyDescent="0.3">
      <c r="B23" s="16" t="s">
        <v>7</v>
      </c>
      <c r="C23" s="17">
        <v>150</v>
      </c>
      <c r="D23" s="22" t="s">
        <v>28</v>
      </c>
      <c r="E23" s="18" t="s">
        <v>21</v>
      </c>
      <c r="F23" s="19" t="s">
        <v>18</v>
      </c>
      <c r="G23" s="60">
        <f t="shared" si="5"/>
        <v>25</v>
      </c>
      <c r="H23" s="70">
        <f t="shared" ref="H23:H24" si="6">8-1</f>
        <v>7</v>
      </c>
      <c r="I23" s="21" t="s">
        <v>23</v>
      </c>
      <c r="J23" s="11">
        <v>-1</v>
      </c>
      <c r="K23" s="23">
        <v>-1</v>
      </c>
      <c r="L23" s="11">
        <v>-1</v>
      </c>
      <c r="M23" s="11">
        <v>-2</v>
      </c>
      <c r="N23" s="11">
        <v>-1</v>
      </c>
      <c r="O23" s="21">
        <v>-1</v>
      </c>
      <c r="P23" s="75">
        <v>-1</v>
      </c>
      <c r="Q23" s="78">
        <v>18</v>
      </c>
      <c r="R23" s="76" t="s">
        <v>23</v>
      </c>
      <c r="S23" s="47">
        <v>-1</v>
      </c>
      <c r="T23" s="47">
        <v>-1</v>
      </c>
      <c r="U23" s="47" t="s">
        <v>23</v>
      </c>
      <c r="V23" s="11" t="s">
        <v>23</v>
      </c>
      <c r="W23" s="75" t="s">
        <v>23</v>
      </c>
      <c r="X23" s="75">
        <v>-1</v>
      </c>
      <c r="Y23" s="159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8"/>
      <c r="AM23" s="139"/>
      <c r="AN23" s="139"/>
      <c r="AO23" s="139"/>
      <c r="AP23" s="139"/>
      <c r="AQ23" s="139"/>
      <c r="AR23" s="139"/>
      <c r="AS23" s="139"/>
      <c r="AT23" s="140"/>
      <c r="AU23" s="45">
        <f>SUM(H23:AT23)</f>
        <v>14</v>
      </c>
      <c r="AV23" s="113" t="s">
        <v>79</v>
      </c>
    </row>
    <row r="24" spans="2:49" ht="16.5" x14ac:dyDescent="0.3">
      <c r="B24" s="16" t="s">
        <v>8</v>
      </c>
      <c r="C24" s="17">
        <v>170</v>
      </c>
      <c r="D24" s="22" t="s">
        <v>28</v>
      </c>
      <c r="E24" s="18" t="s">
        <v>24</v>
      </c>
      <c r="F24" s="19" t="s">
        <v>16</v>
      </c>
      <c r="G24" s="60">
        <f t="shared" si="5"/>
        <v>20</v>
      </c>
      <c r="H24" s="70">
        <f t="shared" si="6"/>
        <v>7</v>
      </c>
      <c r="I24" s="21" t="s">
        <v>23</v>
      </c>
      <c r="J24" s="11">
        <v>-1</v>
      </c>
      <c r="K24" s="23">
        <v>-1</v>
      </c>
      <c r="L24" s="11">
        <v>-1</v>
      </c>
      <c r="M24" s="11" t="s">
        <v>23</v>
      </c>
      <c r="N24" s="11">
        <v>-1</v>
      </c>
      <c r="O24" s="21" t="s">
        <v>23</v>
      </c>
      <c r="P24" s="42">
        <v>-1</v>
      </c>
      <c r="Q24" s="78">
        <v>13</v>
      </c>
      <c r="R24" s="21">
        <v>-1</v>
      </c>
      <c r="S24" s="11">
        <v>-1</v>
      </c>
      <c r="T24" s="11">
        <v>-1</v>
      </c>
      <c r="U24" s="11" t="s">
        <v>23</v>
      </c>
      <c r="V24" s="11">
        <v>-1</v>
      </c>
      <c r="W24" s="42">
        <v>-1</v>
      </c>
      <c r="X24" s="42" t="s">
        <v>23</v>
      </c>
      <c r="Y24" s="158"/>
      <c r="Z24" s="133"/>
      <c r="AA24" s="133"/>
      <c r="AB24" s="133"/>
      <c r="AC24" s="133"/>
      <c r="AD24" s="133"/>
      <c r="AE24" s="133"/>
      <c r="AF24" s="133"/>
      <c r="AG24" s="133"/>
      <c r="AH24" s="133"/>
      <c r="AI24" s="117"/>
      <c r="AJ24" s="117"/>
      <c r="AK24" s="117"/>
      <c r="AL24" s="123"/>
      <c r="AM24" s="123"/>
      <c r="AN24" s="123"/>
      <c r="AO24" s="123"/>
      <c r="AP24" s="123"/>
      <c r="AQ24" s="123"/>
      <c r="AR24" s="123"/>
      <c r="AS24" s="123"/>
      <c r="AT24" s="123"/>
      <c r="AU24" s="45">
        <f>SUM(H24:AT24)</f>
        <v>10</v>
      </c>
      <c r="AV24" s="113" t="s">
        <v>79</v>
      </c>
    </row>
    <row r="25" spans="2:49" ht="17.25" thickBot="1" x14ac:dyDescent="0.35">
      <c r="B25" s="28" t="s">
        <v>9</v>
      </c>
      <c r="C25" s="29">
        <v>180</v>
      </c>
      <c r="D25" s="35" t="s">
        <v>28</v>
      </c>
      <c r="E25" s="30" t="s">
        <v>22</v>
      </c>
      <c r="F25" s="31" t="s">
        <v>17</v>
      </c>
      <c r="G25" s="61">
        <f t="shared" si="5"/>
        <v>20</v>
      </c>
      <c r="H25" s="71">
        <f>19-1-3</f>
        <v>15</v>
      </c>
      <c r="I25" s="37" t="s">
        <v>23</v>
      </c>
      <c r="J25" s="32">
        <v>-1</v>
      </c>
      <c r="K25" s="36">
        <v>-1</v>
      </c>
      <c r="L25" s="32">
        <v>-1</v>
      </c>
      <c r="M25" s="32" t="s">
        <v>23</v>
      </c>
      <c r="N25" s="32">
        <v>-1</v>
      </c>
      <c r="O25" s="37" t="s">
        <v>23</v>
      </c>
      <c r="P25" s="43">
        <v>-1</v>
      </c>
      <c r="Q25" s="79">
        <v>5</v>
      </c>
      <c r="R25" s="37">
        <v>-1</v>
      </c>
      <c r="S25" s="32" t="s">
        <v>23</v>
      </c>
      <c r="T25" s="32">
        <v>-1</v>
      </c>
      <c r="U25" s="32" t="s">
        <v>23</v>
      </c>
      <c r="V25" s="32" t="s">
        <v>23</v>
      </c>
      <c r="W25" s="43" t="s">
        <v>23</v>
      </c>
      <c r="X25" s="43" t="s">
        <v>23</v>
      </c>
      <c r="Y25" s="156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22"/>
      <c r="AM25" s="122"/>
      <c r="AN25" s="122"/>
      <c r="AO25" s="122"/>
      <c r="AP25" s="122"/>
      <c r="AQ25" s="122"/>
      <c r="AR25" s="122"/>
      <c r="AS25" s="122"/>
      <c r="AT25" s="122"/>
      <c r="AU25" s="46">
        <f>SUM(H25:AT25)</f>
        <v>13</v>
      </c>
      <c r="AV25" s="114" t="s">
        <v>79</v>
      </c>
    </row>
    <row r="26" spans="2:49" s="33" customFormat="1" ht="27" thickTop="1" thickBot="1" x14ac:dyDescent="0.25">
      <c r="B26" s="174" t="s">
        <v>19</v>
      </c>
      <c r="C26" s="175"/>
      <c r="D26" s="175"/>
      <c r="E26" s="175"/>
      <c r="F26" s="175"/>
      <c r="G26" s="97"/>
      <c r="H26" s="72" t="s">
        <v>66</v>
      </c>
      <c r="I26" s="66" t="s">
        <v>52</v>
      </c>
      <c r="J26" s="39" t="s">
        <v>53</v>
      </c>
      <c r="K26" s="39" t="s">
        <v>54</v>
      </c>
      <c r="L26" s="39" t="s">
        <v>55</v>
      </c>
      <c r="M26" s="39" t="s">
        <v>56</v>
      </c>
      <c r="N26" s="101" t="s">
        <v>74</v>
      </c>
      <c r="O26" s="101" t="s">
        <v>75</v>
      </c>
      <c r="P26" s="101" t="s">
        <v>76</v>
      </c>
      <c r="Q26" s="101" t="s">
        <v>78</v>
      </c>
      <c r="R26" s="106" t="s">
        <v>85</v>
      </c>
      <c r="S26" s="157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9"/>
      <c r="AM26" s="89"/>
      <c r="AN26" s="89"/>
      <c r="AO26" s="89"/>
      <c r="AP26" s="89"/>
      <c r="AQ26" s="89"/>
      <c r="AR26" s="89"/>
      <c r="AS26" s="89"/>
      <c r="AT26" s="89"/>
      <c r="AU26" s="90"/>
      <c r="AV26" s="110"/>
    </row>
    <row r="27" spans="2:49" ht="17.25" thickTop="1" x14ac:dyDescent="0.3">
      <c r="B27" s="7" t="s">
        <v>6</v>
      </c>
      <c r="C27" s="8">
        <v>150</v>
      </c>
      <c r="D27" s="8" t="s">
        <v>29</v>
      </c>
      <c r="E27" s="9" t="s">
        <v>22</v>
      </c>
      <c r="F27" s="10" t="s">
        <v>18</v>
      </c>
      <c r="G27" s="60">
        <f>H27</f>
        <v>21</v>
      </c>
      <c r="H27" s="70">
        <f>25-1-3</f>
        <v>21</v>
      </c>
      <c r="I27" s="68">
        <v>-1</v>
      </c>
      <c r="J27" s="50">
        <v>-1</v>
      </c>
      <c r="K27" s="50">
        <v>-1</v>
      </c>
      <c r="L27" s="50">
        <v>-1</v>
      </c>
      <c r="M27" s="50">
        <v>-1</v>
      </c>
      <c r="N27" s="50">
        <v>-1</v>
      </c>
      <c r="O27" s="50">
        <v>-1</v>
      </c>
      <c r="P27" s="50">
        <v>-1</v>
      </c>
      <c r="Q27" s="50">
        <v>-1</v>
      </c>
      <c r="R27" s="160">
        <v>-1</v>
      </c>
      <c r="S27" s="16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26"/>
      <c r="AE27" s="126"/>
      <c r="AF27" s="126"/>
      <c r="AG27" s="126"/>
      <c r="AH27" s="126"/>
      <c r="AI27" s="126"/>
      <c r="AJ27" s="126"/>
      <c r="AK27" s="126"/>
      <c r="AL27" s="135"/>
      <c r="AM27" s="135"/>
      <c r="AN27" s="135"/>
      <c r="AO27" s="135"/>
      <c r="AP27" s="135"/>
      <c r="AQ27" s="135"/>
      <c r="AR27" s="135"/>
      <c r="AS27" s="135"/>
      <c r="AT27" s="127"/>
      <c r="AU27" s="48">
        <f>SUM(H27:AT27)</f>
        <v>11</v>
      </c>
      <c r="AV27" s="111" t="s">
        <v>79</v>
      </c>
    </row>
    <row r="28" spans="2:49" ht="17.25" thickBot="1" x14ac:dyDescent="0.35">
      <c r="B28" s="24" t="s">
        <v>7</v>
      </c>
      <c r="C28" s="25">
        <v>180</v>
      </c>
      <c r="D28" s="25" t="s">
        <v>29</v>
      </c>
      <c r="E28" s="26" t="s">
        <v>30</v>
      </c>
      <c r="F28" s="27" t="s">
        <v>17</v>
      </c>
      <c r="G28" s="62">
        <f>H28</f>
        <v>20</v>
      </c>
      <c r="H28" s="74">
        <f>24-1-3</f>
        <v>20</v>
      </c>
      <c r="I28" s="69">
        <v>-1</v>
      </c>
      <c r="J28" s="51">
        <v>-1</v>
      </c>
      <c r="K28" s="51">
        <v>-1</v>
      </c>
      <c r="L28" s="51">
        <v>-1</v>
      </c>
      <c r="M28" s="51" t="s">
        <v>23</v>
      </c>
      <c r="N28" s="51">
        <v>-1</v>
      </c>
      <c r="O28" s="51" t="s">
        <v>23</v>
      </c>
      <c r="P28" s="51">
        <v>-1</v>
      </c>
      <c r="Q28" s="51" t="s">
        <v>23</v>
      </c>
      <c r="R28" s="161" t="s">
        <v>23</v>
      </c>
      <c r="S28" s="16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24"/>
      <c r="AH28" s="124"/>
      <c r="AI28" s="124"/>
      <c r="AJ28" s="124"/>
      <c r="AK28" s="124"/>
      <c r="AL28" s="136"/>
      <c r="AM28" s="136"/>
      <c r="AN28" s="136"/>
      <c r="AO28" s="136"/>
      <c r="AP28" s="136"/>
      <c r="AQ28" s="136"/>
      <c r="AR28" s="136"/>
      <c r="AS28" s="136"/>
      <c r="AT28" s="125"/>
      <c r="AU28" s="49">
        <f>SUM(H28:AT28)</f>
        <v>14</v>
      </c>
      <c r="AV28" s="116" t="s">
        <v>79</v>
      </c>
    </row>
    <row r="29" spans="2:49" s="3" customFormat="1" ht="17.25" thickTop="1" thickBot="1" x14ac:dyDescent="0.3">
      <c r="B29" s="168"/>
      <c r="C29" s="167"/>
      <c r="D29" s="167"/>
      <c r="E29" s="176" t="s">
        <v>49</v>
      </c>
      <c r="F29" s="177"/>
      <c r="G29" s="63">
        <f>SUM(G4:G28)</f>
        <v>379</v>
      </c>
      <c r="H29" s="85">
        <f>SUM(H4:H28)</f>
        <v>248</v>
      </c>
      <c r="I29" s="86">
        <f>SUM(M7:M10)</f>
        <v>56</v>
      </c>
      <c r="J29" s="86">
        <f>SUM(Q22:Q25)</f>
        <v>42</v>
      </c>
      <c r="K29" s="87">
        <f>SUM(T12:T15)</f>
        <v>33</v>
      </c>
      <c r="L29" s="94"/>
      <c r="M29" s="94"/>
      <c r="N29" s="94"/>
      <c r="O29" s="95"/>
      <c r="P29" s="169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91" t="s">
        <v>48</v>
      </c>
      <c r="AT29" s="192"/>
      <c r="AU29" s="52">
        <f>SUM(AU4:AU28)</f>
        <v>144</v>
      </c>
      <c r="AV29" s="170"/>
      <c r="AW29" s="171"/>
    </row>
    <row r="30" spans="2:49" ht="14.25" thickTop="1" x14ac:dyDescent="0.25">
      <c r="H30" s="1"/>
    </row>
    <row r="31" spans="2:49" x14ac:dyDescent="0.25">
      <c r="H31" s="1"/>
    </row>
    <row r="32" spans="2:49" x14ac:dyDescent="0.25">
      <c r="H32" s="1"/>
    </row>
  </sheetData>
  <mergeCells count="29">
    <mergeCell ref="AU2:AU3"/>
    <mergeCell ref="AT2:AT3"/>
    <mergeCell ref="T2:T3"/>
    <mergeCell ref="U2:U3"/>
    <mergeCell ref="Q2:Q3"/>
    <mergeCell ref="R2:R3"/>
    <mergeCell ref="AS29:AT29"/>
    <mergeCell ref="J2:J3"/>
    <mergeCell ref="K2:K3"/>
    <mergeCell ref="L2:L3"/>
    <mergeCell ref="M2:M3"/>
    <mergeCell ref="N2:N3"/>
    <mergeCell ref="V2:V3"/>
    <mergeCell ref="AK2:AK3"/>
    <mergeCell ref="Y2:Y3"/>
    <mergeCell ref="W2:W3"/>
    <mergeCell ref="B6:F6"/>
    <mergeCell ref="B11:F11"/>
    <mergeCell ref="B16:F16"/>
    <mergeCell ref="B2:F3"/>
    <mergeCell ref="P2:P3"/>
    <mergeCell ref="S2:S3"/>
    <mergeCell ref="X2:X3"/>
    <mergeCell ref="B26:F26"/>
    <mergeCell ref="E29:F29"/>
    <mergeCell ref="I2:I3"/>
    <mergeCell ref="O2:O3"/>
    <mergeCell ref="H2:H3"/>
    <mergeCell ref="B21:F21"/>
  </mergeCells>
  <pageMargins left="0.70866141732283472" right="0.70866141732283472" top="0.78740157480314965" bottom="0.78740157480314965" header="0.31496062992125984" footer="0.31496062992125984"/>
  <pageSetup paperSize="9" scale="66" orientation="landscape" horizontalDpi="0" verticalDpi="0" r:id="rId1"/>
  <ignoredErrors>
    <ignoredError sqref="H13" formula="1"/>
    <ignoredError sqref="AU8:AU10 AU27:AU29 AU22:AU25 AU12:AU15 AU4:AU5 G29 AU17:AU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SKLAD PL ZOO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</dc:creator>
  <cp:lastModifiedBy>SBA</cp:lastModifiedBy>
  <cp:lastPrinted>2022-08-03T10:56:34Z</cp:lastPrinted>
  <dcterms:created xsi:type="dcterms:W3CDTF">2022-06-18T22:23:35Z</dcterms:created>
  <dcterms:modified xsi:type="dcterms:W3CDTF">2023-02-23T15:34:47Z</dcterms:modified>
</cp:coreProperties>
</file>